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dcfb105e28934e/Documents/1. Bem viver Entra/.Vila Cauhy/5. Projeto simples/"/>
    </mc:Choice>
  </mc:AlternateContent>
  <xr:revisionPtr revIDLastSave="50" documentId="8_{801F790F-F3F9-4695-A013-E68C79F89D26}" xr6:coauthVersionLast="47" xr6:coauthVersionMax="47" xr10:uidLastSave="{B47DEB5F-C9C5-4070-B97D-0ECEAE120749}"/>
  <bookViews>
    <workbookView xWindow="-109" yWindow="-109" windowWidth="26301" windowHeight="14169" xr2:uid="{F1C13E8C-7C70-4D5F-9AF3-D54E681975A0}"/>
  </bookViews>
  <sheets>
    <sheet name="Cronograma Físico Execut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5" i="1"/>
  <c r="E12" i="1"/>
  <c r="E11" i="1"/>
  <c r="D11" i="1"/>
  <c r="F10" i="1"/>
  <c r="F11" i="1" l="1"/>
  <c r="D12" i="1" s="1"/>
  <c r="F12" i="1" s="1"/>
  <c r="D13" i="1" l="1"/>
  <c r="F13" i="1" s="1"/>
  <c r="D14" i="1"/>
  <c r="F14" i="1" s="1"/>
  <c r="D15" i="1" s="1"/>
  <c r="D16" i="1" l="1"/>
  <c r="F15" i="1"/>
  <c r="D17" i="1" l="1"/>
  <c r="F17" i="1" s="1"/>
  <c r="D18" i="1" s="1"/>
  <c r="F18" i="1" s="1"/>
  <c r="D19" i="1" s="1"/>
  <c r="F16" i="1"/>
  <c r="D20" i="1" l="1"/>
  <c r="F19" i="1"/>
  <c r="D21" i="1" l="1"/>
  <c r="F21" i="1" s="1"/>
  <c r="D22" i="1" s="1"/>
  <c r="F22" i="1" s="1"/>
  <c r="D23" i="1" s="1"/>
  <c r="F23" i="1" s="1"/>
  <c r="D24" i="1" s="1"/>
  <c r="F20" i="1"/>
  <c r="D25" i="1" l="1"/>
  <c r="F25" i="1" s="1"/>
  <c r="D26" i="1" s="1"/>
  <c r="F26" i="1" s="1"/>
  <c r="D27" i="1" s="1"/>
  <c r="F27" i="1" s="1"/>
  <c r="D28" i="1" s="1"/>
  <c r="F28" i="1" s="1"/>
  <c r="D29" i="1" s="1"/>
  <c r="F29" i="1" s="1"/>
  <c r="D30" i="1" s="1"/>
  <c r="F24" i="1"/>
  <c r="D31" i="1" l="1"/>
  <c r="F30" i="1"/>
  <c r="F31" i="1" l="1"/>
  <c r="F9" i="1" s="1"/>
  <c r="D9" i="1"/>
  <c r="E9" i="1" l="1"/>
  <c r="C5" i="1" s="1"/>
</calcChain>
</file>

<file path=xl/sharedStrings.xml><?xml version="1.0" encoding="utf-8"?>
<sst xmlns="http://schemas.openxmlformats.org/spreadsheetml/2006/main" count="35" uniqueCount="34">
  <si>
    <t>Tarefa</t>
  </si>
  <si>
    <t>Data de início</t>
  </si>
  <si>
    <t>Duração (dias)</t>
  </si>
  <si>
    <t>Data de término</t>
  </si>
  <si>
    <t>Cronograma</t>
  </si>
  <si>
    <t>ABERTURA DO PROJETO</t>
  </si>
  <si>
    <t>ESTUDO DE CONCEPÇÃO</t>
  </si>
  <si>
    <t>Planejamento</t>
  </si>
  <si>
    <t>Atividades participativas quanto a dificuldades</t>
  </si>
  <si>
    <t>PROJETO EXECUTIVO</t>
  </si>
  <si>
    <t>TRABALHO SOCIAL E CONSTRUÇÃO</t>
  </si>
  <si>
    <t>ACOMPANHAMENTO E ENCERRAMENTO</t>
  </si>
  <si>
    <t>Item</t>
  </si>
  <si>
    <t>Local:</t>
  </si>
  <si>
    <t xml:space="preserve">Duração: </t>
  </si>
  <si>
    <t>Responsável:</t>
  </si>
  <si>
    <t>Eric</t>
  </si>
  <si>
    <t xml:space="preserve">   Detalhamento das tecnologias selecionadas</t>
  </si>
  <si>
    <t xml:space="preserve">   Memorial descritivo</t>
  </si>
  <si>
    <t xml:space="preserve">   Memorial de cálculo</t>
  </si>
  <si>
    <t xml:space="preserve">   Especificações</t>
  </si>
  <si>
    <t xml:space="preserve">   Orçamento</t>
  </si>
  <si>
    <t xml:space="preserve">   Cronograma físico-financeiro</t>
  </si>
  <si>
    <t xml:space="preserve">   Atividades participativas quanto a tecnologias</t>
  </si>
  <si>
    <t xml:space="preserve">   Atividades informativas quanto às tecnologias aceitas</t>
  </si>
  <si>
    <t xml:space="preserve">   Selecionar famílias</t>
  </si>
  <si>
    <t xml:space="preserve">   Selecionar população</t>
  </si>
  <si>
    <t xml:space="preserve">   Coletar evidência da necessidade de intervenção</t>
  </si>
  <si>
    <t xml:space="preserve">   Mobilização de intervenientes</t>
  </si>
  <si>
    <t xml:space="preserve">   Elaboração da concepção</t>
  </si>
  <si>
    <t xml:space="preserve">   Visitas com coleta de indicadores</t>
  </si>
  <si>
    <t>Comunidade da Vila</t>
  </si>
  <si>
    <t>MELHORIA DAS CONDIÇÕES DO SANEAMENTO BÁSICO PELA COMUNIDADE DA VILA</t>
  </si>
  <si>
    <t xml:space="preserve">   Desenhos das infraestruturas previstas e peças gráficas suficientes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</si>
</sst>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7" fontId="1" fillId="3" borderId="4" xfId="0" applyNumberFormat="1" applyFont="1" applyFill="1" applyBorder="1" applyAlignment="1">
      <alignment horizontal="center" vertical="center" wrapText="1"/>
    </xf>
    <xf numFmtId="17" fontId="1" fillId="3" borderId="0" xfId="0" applyNumberFormat="1" applyFont="1" applyFill="1" applyAlignment="1">
      <alignment horizontal="center"/>
    </xf>
    <xf numFmtId="14" fontId="1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1" fillId="0" borderId="21" xfId="0" applyNumberFormat="1" applyFont="1" applyBorder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365033287324926E-2"/>
          <c:y val="6.6503263123878303E-2"/>
          <c:w val="0.94612746396232883"/>
          <c:h val="0.90429563471741403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986846203694407"/>
                      <c:h val="5.33318311244033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DDC-42C3-AB9C-F81996CE7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'Cronograma Físico Executado'!$C$9:$C$36</c:f>
              <c:strCache>
                <c:ptCount val="23"/>
                <c:pt idx="0">
                  <c:v>MELHORIA DAS CONDIÇÕES DO SANEAMENTO BÁSICO PELA COMUNIDADE DA VILA</c:v>
                </c:pt>
                <c:pt idx="1">
                  <c:v>ABERTURA DO PROJETO</c:v>
                </c:pt>
                <c:pt idx="2">
                  <c:v>   Mobilização de intervenientes</c:v>
                </c:pt>
                <c:pt idx="3">
                  <c:v>ESTUDO DE CONCEPÇÃO</c:v>
                </c:pt>
                <c:pt idx="4">
                  <c:v>Planejamento</c:v>
                </c:pt>
                <c:pt idx="5">
                  <c:v>   Elaboração da concepção</c:v>
                </c:pt>
                <c:pt idx="6">
                  <c:v>Atividades participativas quanto a dificuldades</c:v>
                </c:pt>
                <c:pt idx="7">
                  <c:v>   Coletar evidência da necessidade de intervenção</c:v>
                </c:pt>
                <c:pt idx="8">
                  <c:v>   Selecionar população</c:v>
                </c:pt>
                <c:pt idx="9">
                  <c:v>   Selecionar famílias</c:v>
                </c:pt>
                <c:pt idx="10">
                  <c:v>PROJETO EXECUTIVO</c:v>
                </c:pt>
                <c:pt idx="11">
                  <c:v>   Detalhamento das tecnologias selecionadas</c:v>
                </c:pt>
                <c:pt idx="12">
                  <c:v>   Memorial descritivo</c:v>
                </c:pt>
                <c:pt idx="13">
                  <c:v>   Memorial de cálculo</c:v>
                </c:pt>
                <c:pt idx="14">
                  <c:v>   Desenhos das infraestruturas previstas e peças gráficas suficientes</c:v>
                </c:pt>
                <c:pt idx="15">
                  <c:v>   Especificações</c:v>
                </c:pt>
                <c:pt idx="16">
                  <c:v>   Orçamento</c:v>
                </c:pt>
                <c:pt idx="17">
                  <c:v>   Cronograma físico-financeiro</c:v>
                </c:pt>
                <c:pt idx="18">
                  <c:v>   Atividades participativas quanto a tecnologias</c:v>
                </c:pt>
                <c:pt idx="19">
                  <c:v>   Atividades informativas quanto às tecnologias aceitas</c:v>
                </c:pt>
                <c:pt idx="20">
                  <c:v>TRABALHO SOCIAL E CONSTRUÇÃO</c:v>
                </c:pt>
                <c:pt idx="21">
                  <c:v>ACOMPANHAMENTO E ENCERRAMENTO</c:v>
                </c:pt>
                <c:pt idx="22">
                  <c:v>   Visitas com coleta de indicadores</c:v>
                </c:pt>
              </c:strCache>
            </c:strRef>
          </c:cat>
          <c:val>
            <c:numRef>
              <c:f>'Cronograma Físico Executado'!$D$9:$D$36</c:f>
              <c:numCache>
                <c:formatCode>m/d/yyyy</c:formatCode>
                <c:ptCount val="28"/>
                <c:pt idx="0">
                  <c:v>46023</c:v>
                </c:pt>
                <c:pt idx="1">
                  <c:v>46023</c:v>
                </c:pt>
                <c:pt idx="2">
                  <c:v>46023</c:v>
                </c:pt>
                <c:pt idx="3">
                  <c:v>46043</c:v>
                </c:pt>
                <c:pt idx="4">
                  <c:v>46043</c:v>
                </c:pt>
                <c:pt idx="5">
                  <c:v>46043</c:v>
                </c:pt>
                <c:pt idx="6">
                  <c:v>46133</c:v>
                </c:pt>
                <c:pt idx="7">
                  <c:v>46133</c:v>
                </c:pt>
                <c:pt idx="8">
                  <c:v>46133</c:v>
                </c:pt>
                <c:pt idx="9">
                  <c:v>46143</c:v>
                </c:pt>
                <c:pt idx="10">
                  <c:v>46153</c:v>
                </c:pt>
                <c:pt idx="11">
                  <c:v>46153</c:v>
                </c:pt>
                <c:pt idx="12">
                  <c:v>46153</c:v>
                </c:pt>
                <c:pt idx="13">
                  <c:v>46173</c:v>
                </c:pt>
                <c:pt idx="14">
                  <c:v>46193</c:v>
                </c:pt>
                <c:pt idx="15">
                  <c:v>46213</c:v>
                </c:pt>
                <c:pt idx="16">
                  <c:v>46213</c:v>
                </c:pt>
                <c:pt idx="17">
                  <c:v>46228</c:v>
                </c:pt>
                <c:pt idx="18">
                  <c:v>46233</c:v>
                </c:pt>
                <c:pt idx="19">
                  <c:v>46263</c:v>
                </c:pt>
                <c:pt idx="20">
                  <c:v>46293</c:v>
                </c:pt>
                <c:pt idx="21">
                  <c:v>46473</c:v>
                </c:pt>
                <c:pt idx="22">
                  <c:v>46473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C-42C3-AB9C-F81996CE7533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>
              <a:outerShdw blurRad="38100" dist="12700" dir="2700000" algn="tl" rotWithShape="0">
                <a:prstClr val="black">
                  <a:alpha val="48000"/>
                </a:prstClr>
              </a:outerShdw>
            </a:effectLst>
          </c:spPr>
          <c:invertIfNegative val="0"/>
          <c:cat>
            <c:strRef>
              <c:f>'Cronograma Físico Executado'!$C$9:$C$36</c:f>
              <c:strCache>
                <c:ptCount val="23"/>
                <c:pt idx="0">
                  <c:v>MELHORIA DAS CONDIÇÕES DO SANEAMENTO BÁSICO PELA COMUNIDADE DA VILA</c:v>
                </c:pt>
                <c:pt idx="1">
                  <c:v>ABERTURA DO PROJETO</c:v>
                </c:pt>
                <c:pt idx="2">
                  <c:v>   Mobilização de intervenientes</c:v>
                </c:pt>
                <c:pt idx="3">
                  <c:v>ESTUDO DE CONCEPÇÃO</c:v>
                </c:pt>
                <c:pt idx="4">
                  <c:v>Planejamento</c:v>
                </c:pt>
                <c:pt idx="5">
                  <c:v>   Elaboração da concepção</c:v>
                </c:pt>
                <c:pt idx="6">
                  <c:v>Atividades participativas quanto a dificuldades</c:v>
                </c:pt>
                <c:pt idx="7">
                  <c:v>   Coletar evidência da necessidade de intervenção</c:v>
                </c:pt>
                <c:pt idx="8">
                  <c:v>   Selecionar população</c:v>
                </c:pt>
                <c:pt idx="9">
                  <c:v>   Selecionar famílias</c:v>
                </c:pt>
                <c:pt idx="10">
                  <c:v>PROJETO EXECUTIVO</c:v>
                </c:pt>
                <c:pt idx="11">
                  <c:v>   Detalhamento das tecnologias selecionadas</c:v>
                </c:pt>
                <c:pt idx="12">
                  <c:v>   Memorial descritivo</c:v>
                </c:pt>
                <c:pt idx="13">
                  <c:v>   Memorial de cálculo</c:v>
                </c:pt>
                <c:pt idx="14">
                  <c:v>   Desenhos das infraestruturas previstas e peças gráficas suficientes</c:v>
                </c:pt>
                <c:pt idx="15">
                  <c:v>   Especificações</c:v>
                </c:pt>
                <c:pt idx="16">
                  <c:v>   Orçamento</c:v>
                </c:pt>
                <c:pt idx="17">
                  <c:v>   Cronograma físico-financeiro</c:v>
                </c:pt>
                <c:pt idx="18">
                  <c:v>   Atividades participativas quanto a tecnologias</c:v>
                </c:pt>
                <c:pt idx="19">
                  <c:v>   Atividades informativas quanto às tecnologias aceitas</c:v>
                </c:pt>
                <c:pt idx="20">
                  <c:v>TRABALHO SOCIAL E CONSTRUÇÃO</c:v>
                </c:pt>
                <c:pt idx="21">
                  <c:v>ACOMPANHAMENTO E ENCERRAMENTO</c:v>
                </c:pt>
                <c:pt idx="22">
                  <c:v>   Visitas com coleta de indicadores</c:v>
                </c:pt>
              </c:strCache>
            </c:strRef>
          </c:cat>
          <c:val>
            <c:numRef>
              <c:f>'Cronograma Físico Executado'!$E$9:$E$36</c:f>
              <c:numCache>
                <c:formatCode>General</c:formatCode>
                <c:ptCount val="28"/>
                <c:pt idx="0">
                  <c:v>815</c:v>
                </c:pt>
                <c:pt idx="1">
                  <c:v>20</c:v>
                </c:pt>
                <c:pt idx="2">
                  <c:v>20</c:v>
                </c:pt>
                <c:pt idx="3">
                  <c:v>90</c:v>
                </c:pt>
                <c:pt idx="4">
                  <c:v>30</c:v>
                </c:pt>
                <c:pt idx="5">
                  <c:v>90</c:v>
                </c:pt>
                <c:pt idx="6">
                  <c:v>50</c:v>
                </c:pt>
                <c:pt idx="7">
                  <c:v>30</c:v>
                </c:pt>
                <c:pt idx="8">
                  <c:v>10</c:v>
                </c:pt>
                <c:pt idx="9">
                  <c:v>10</c:v>
                </c:pt>
                <c:pt idx="10">
                  <c:v>140</c:v>
                </c:pt>
                <c:pt idx="11">
                  <c:v>140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10</c:v>
                </c:pt>
                <c:pt idx="16">
                  <c:v>15</c:v>
                </c:pt>
                <c:pt idx="17">
                  <c:v>5</c:v>
                </c:pt>
                <c:pt idx="18">
                  <c:v>30</c:v>
                </c:pt>
                <c:pt idx="19">
                  <c:v>30</c:v>
                </c:pt>
                <c:pt idx="20">
                  <c:v>180</c:v>
                </c:pt>
                <c:pt idx="21">
                  <c:v>365</c:v>
                </c:pt>
                <c:pt idx="22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C-42C3-AB9C-F81996CE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45909528"/>
        <c:axId val="545912664"/>
      </c:barChart>
      <c:catAx>
        <c:axId val="545909528"/>
        <c:scaling>
          <c:orientation val="maxMin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545912664"/>
        <c:crosses val="autoZero"/>
        <c:auto val="1"/>
        <c:lblAlgn val="ctr"/>
        <c:lblOffset val="100"/>
        <c:noMultiLvlLbl val="0"/>
      </c:catAx>
      <c:valAx>
        <c:axId val="545912664"/>
        <c:scaling>
          <c:orientation val="minMax"/>
          <c:min val="46023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m\-yy;@" sourceLinked="0"/>
        <c:majorTickMark val="out"/>
        <c:minorTickMark val="in"/>
        <c:tickLblPos val="nextTo"/>
        <c:crossAx val="545909528"/>
        <c:crosses val="autoZero"/>
        <c:crossBetween val="between"/>
        <c:majorUnit val="91.25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59839</xdr:colOff>
      <xdr:row>8</xdr:row>
      <xdr:rowOff>46727</xdr:rowOff>
    </xdr:from>
    <xdr:to>
      <xdr:col>31</xdr:col>
      <xdr:colOff>0</xdr:colOff>
      <xdr:row>36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BBBBB3-1DF2-45D7-BAE9-1839833FE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cdcfb105e28934e/Documents/SQN_216/5.Produtos/CRONOGRAMA_DE_OBRAS.xlsx" TargetMode="External"/><Relationship Id="rId1" Type="http://schemas.openxmlformats.org/officeDocument/2006/relationships/externalLinkPath" Target="/dcdcfb105e28934e/Documents/SQN_216/5.Produtos/CRONOGRAMA_DE_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ÃO"/>
      <sheetName val="KARTADO"/>
      <sheetName val="ORÇAMENTO OBRA"/>
      <sheetName val="Exemplo-EAP"/>
      <sheetName val="Resumo Previsto"/>
      <sheetName val="Cronograma Físico Previsto"/>
      <sheetName val="Cronograma Financeiro Previsto"/>
      <sheetName val="Fisico-Financeiro Previsto"/>
      <sheetName val="Grafico Previsto"/>
      <sheetName val="Resumo Executado"/>
      <sheetName val="Cronograma Físico Executado"/>
      <sheetName val="Cronograma Financeiro Executado"/>
      <sheetName val="Fisico-Financeiro Executado"/>
      <sheetName val="Curva 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9"/>
      <sheetData sheetId="10">
        <row r="18">
          <cell r="C18" t="str">
            <v>MELHORIA DAS CONDIÇÕES DO SANEAMENTO BÁSICO PELA COMUNIDADE DA VILA CAUHY</v>
          </cell>
          <cell r="D18">
            <v>46023</v>
          </cell>
          <cell r="E18">
            <v>815</v>
          </cell>
        </row>
        <row r="19">
          <cell r="C19" t="str">
            <v>ABERTURA DO PROJETO</v>
          </cell>
          <cell r="D19">
            <v>46023</v>
          </cell>
          <cell r="E19">
            <v>20</v>
          </cell>
        </row>
        <row r="20">
          <cell r="C20" t="str">
            <v>Mobilização de intervenientes</v>
          </cell>
          <cell r="D20">
            <v>46023</v>
          </cell>
          <cell r="E20">
            <v>20</v>
          </cell>
        </row>
        <row r="21">
          <cell r="C21" t="str">
            <v>ESTUDO DE CONCEPÇÃO</v>
          </cell>
          <cell r="D21">
            <v>46043</v>
          </cell>
          <cell r="E21">
            <v>90</v>
          </cell>
        </row>
        <row r="22">
          <cell r="C22" t="str">
            <v>Planejamento</v>
          </cell>
          <cell r="D22">
            <v>46043</v>
          </cell>
          <cell r="E22">
            <v>30</v>
          </cell>
        </row>
        <row r="23">
          <cell r="C23" t="str">
            <v>Elaboração da concepção</v>
          </cell>
          <cell r="D23">
            <v>46043</v>
          </cell>
          <cell r="E23">
            <v>90</v>
          </cell>
        </row>
        <row r="24">
          <cell r="C24" t="str">
            <v>Atividades participativas quanto a dificuldades</v>
          </cell>
          <cell r="D24">
            <v>46133</v>
          </cell>
          <cell r="E24">
            <v>50</v>
          </cell>
        </row>
        <row r="25">
          <cell r="C25" t="str">
            <v>Coletar evidência da necessidade de intervenção</v>
          </cell>
          <cell r="D25">
            <v>46133</v>
          </cell>
          <cell r="E25">
            <v>30</v>
          </cell>
        </row>
        <row r="26">
          <cell r="C26" t="str">
            <v>Selecionar população</v>
          </cell>
          <cell r="D26">
            <v>46133</v>
          </cell>
          <cell r="E26">
            <v>10</v>
          </cell>
        </row>
        <row r="27">
          <cell r="C27" t="str">
            <v>Selecionar famílias</v>
          </cell>
          <cell r="D27">
            <v>46143</v>
          </cell>
          <cell r="E27">
            <v>10</v>
          </cell>
        </row>
        <row r="28">
          <cell r="C28" t="str">
            <v>PROJETO EXECUTIVO</v>
          </cell>
          <cell r="D28">
            <v>46153</v>
          </cell>
          <cell r="E28">
            <v>140</v>
          </cell>
        </row>
        <row r="29">
          <cell r="C29" t="str">
            <v>Detalhamento das tecnologias selecionadas</v>
          </cell>
          <cell r="D29">
            <v>46153</v>
          </cell>
          <cell r="E29">
            <v>140</v>
          </cell>
        </row>
        <row r="30">
          <cell r="C30" t="str">
            <v>Memorial descritivo</v>
          </cell>
          <cell r="D30">
            <v>46153</v>
          </cell>
          <cell r="E30">
            <v>20</v>
          </cell>
        </row>
        <row r="31">
          <cell r="C31" t="str">
            <v>Memorial de cálculo</v>
          </cell>
          <cell r="D31">
            <v>46173</v>
          </cell>
          <cell r="E31">
            <v>20</v>
          </cell>
        </row>
        <row r="32">
          <cell r="C32" t="str">
            <v>Desenhos das infraestruturas previstas e peças gráficas suficientes demais</v>
          </cell>
          <cell r="D32">
            <v>46193</v>
          </cell>
          <cell r="E32">
            <v>20</v>
          </cell>
        </row>
        <row r="33">
          <cell r="C33" t="str">
            <v>Especificações</v>
          </cell>
          <cell r="D33">
            <v>46213</v>
          </cell>
          <cell r="E33">
            <v>10</v>
          </cell>
        </row>
        <row r="34">
          <cell r="C34" t="str">
            <v>Orçamento</v>
          </cell>
          <cell r="D34">
            <v>46213</v>
          </cell>
          <cell r="E34">
            <v>15</v>
          </cell>
        </row>
        <row r="35">
          <cell r="C35" t="str">
            <v>Cronograma físico-financeiro</v>
          </cell>
          <cell r="D35">
            <v>46228</v>
          </cell>
          <cell r="E35">
            <v>5</v>
          </cell>
        </row>
        <row r="36">
          <cell r="C36" t="str">
            <v>Atividades participativas quanto a tecnologias</v>
          </cell>
          <cell r="D36">
            <v>46233</v>
          </cell>
          <cell r="E36">
            <v>30</v>
          </cell>
        </row>
        <row r="37">
          <cell r="C37" t="str">
            <v>Atividades informativas quanto às tecnologias aceitas</v>
          </cell>
          <cell r="D37">
            <v>46263</v>
          </cell>
          <cell r="E37">
            <v>30</v>
          </cell>
        </row>
        <row r="38">
          <cell r="C38" t="str">
            <v>TRABALHO SOCIAL E CONSTRUÇÃO</v>
          </cell>
          <cell r="D38">
            <v>46293</v>
          </cell>
          <cell r="E38">
            <v>180</v>
          </cell>
        </row>
        <row r="39">
          <cell r="C39" t="str">
            <v>ACOMPANHAMENTO E ENCERRAMENTO</v>
          </cell>
          <cell r="D39">
            <v>46473</v>
          </cell>
          <cell r="E39">
            <v>365</v>
          </cell>
        </row>
        <row r="40">
          <cell r="C40" t="str">
            <v>Visitas com coleta de indicadores</v>
          </cell>
          <cell r="D40">
            <v>46473</v>
          </cell>
          <cell r="E40">
            <v>365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FC72-8C2F-42D3-A483-0B0A7002E6C0}">
  <sheetPr>
    <tabColor rgb="FF002060"/>
  </sheetPr>
  <dimension ref="B1:AF36"/>
  <sheetViews>
    <sheetView showGridLines="0" tabSelected="1" zoomScale="85" zoomScaleNormal="85" workbookViewId="0">
      <selection activeCell="D15" sqref="D15"/>
    </sheetView>
  </sheetViews>
  <sheetFormatPr defaultColWidth="9.125" defaultRowHeight="13.6" x14ac:dyDescent="0.25"/>
  <cols>
    <col min="1" max="1" width="2" style="1" customWidth="1"/>
    <col min="2" max="2" width="15.25" style="1" bestFit="1" customWidth="1"/>
    <col min="3" max="3" width="46.375" style="34" customWidth="1"/>
    <col min="4" max="4" width="13.125" style="2" bestFit="1" customWidth="1"/>
    <col min="5" max="5" width="8.5" style="1" customWidth="1"/>
    <col min="6" max="6" width="14" style="1" bestFit="1" customWidth="1"/>
    <col min="7" max="28" width="6" style="1" customWidth="1"/>
    <col min="29" max="29" width="11.125" style="1" customWidth="1"/>
    <col min="30" max="16384" width="9.125" style="1"/>
  </cols>
  <sheetData>
    <row r="1" spans="2:32" ht="5.3" customHeight="1" thickBot="1" x14ac:dyDescent="0.3"/>
    <row r="2" spans="2:32" ht="19.05" x14ac:dyDescent="0.25">
      <c r="B2" s="3" t="s">
        <v>4</v>
      </c>
      <c r="C2" s="3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6"/>
    </row>
    <row r="3" spans="2:32" ht="16.3" x14ac:dyDescent="0.25">
      <c r="B3" s="7" t="s">
        <v>13</v>
      </c>
      <c r="C3" s="36" t="s">
        <v>31</v>
      </c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0"/>
    </row>
    <row r="4" spans="2:32" ht="16.3" x14ac:dyDescent="0.25">
      <c r="B4" s="7" t="s">
        <v>15</v>
      </c>
      <c r="C4" s="36" t="s">
        <v>16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</row>
    <row r="5" spans="2:32" ht="16.3" x14ac:dyDescent="0.25">
      <c r="B5" s="7" t="s">
        <v>14</v>
      </c>
      <c r="C5" s="36" t="str">
        <f>E9&amp;" dias"</f>
        <v>815 dias</v>
      </c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</row>
    <row r="6" spans="2:32" ht="14.3" thickBot="1" x14ac:dyDescent="0.3">
      <c r="B6" s="11"/>
      <c r="C6" s="37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4"/>
    </row>
    <row r="7" spans="2:32" x14ac:dyDescent="0.25">
      <c r="B7" s="15" t="s">
        <v>12</v>
      </c>
      <c r="C7" s="16" t="s">
        <v>0</v>
      </c>
      <c r="D7" s="17" t="s">
        <v>1</v>
      </c>
      <c r="E7" s="16" t="s">
        <v>2</v>
      </c>
      <c r="F7" s="18" t="s">
        <v>3</v>
      </c>
      <c r="G7" s="19" t="s">
        <v>4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2:32" x14ac:dyDescent="0.25">
      <c r="B8" s="21"/>
      <c r="C8" s="22"/>
      <c r="D8" s="23"/>
      <c r="E8" s="22"/>
      <c r="F8" s="24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2:32" ht="27.2" x14ac:dyDescent="0.25">
      <c r="B9" s="32"/>
      <c r="C9" s="38" t="s">
        <v>32</v>
      </c>
      <c r="D9" s="30">
        <f>SMALL(D10:D31,1)</f>
        <v>46023</v>
      </c>
      <c r="E9" s="31">
        <f>ABS(F9-D9)</f>
        <v>815</v>
      </c>
      <c r="F9" s="27">
        <f>LARGE(F10:F31,1)</f>
        <v>46838</v>
      </c>
      <c r="G9" s="28"/>
      <c r="H9" s="9"/>
      <c r="I9" s="9"/>
      <c r="J9" s="9"/>
      <c r="K9" s="9"/>
      <c r="L9" s="9"/>
      <c r="M9" s="9"/>
      <c r="N9" s="9"/>
      <c r="O9" s="9"/>
      <c r="P9" s="9"/>
    </row>
    <row r="10" spans="2:32" x14ac:dyDescent="0.25">
      <c r="B10" s="32"/>
      <c r="C10" s="39" t="s">
        <v>5</v>
      </c>
      <c r="D10" s="30">
        <v>46023</v>
      </c>
      <c r="E10" s="31">
        <v>20</v>
      </c>
      <c r="F10" s="27">
        <f>E10+D10</f>
        <v>46043</v>
      </c>
      <c r="G10" s="28"/>
      <c r="H10" s="9"/>
      <c r="I10" s="9"/>
      <c r="J10" s="9"/>
      <c r="K10" s="9"/>
      <c r="L10" s="9"/>
      <c r="M10" s="9"/>
      <c r="N10" s="9"/>
      <c r="O10" s="9"/>
      <c r="P10" s="10"/>
    </row>
    <row r="11" spans="2:32" x14ac:dyDescent="0.25">
      <c r="B11" s="33"/>
      <c r="C11" s="40" t="s">
        <v>28</v>
      </c>
      <c r="D11" s="30">
        <f>D10</f>
        <v>46023</v>
      </c>
      <c r="E11" s="31">
        <f>E10</f>
        <v>20</v>
      </c>
      <c r="F11" s="27">
        <f t="shared" ref="F11:F31" si="0">E11+D11</f>
        <v>46043</v>
      </c>
      <c r="G11" s="28"/>
      <c r="H11" s="9"/>
      <c r="I11" s="9"/>
      <c r="J11" s="9"/>
      <c r="K11" s="9"/>
      <c r="L11" s="9"/>
      <c r="M11" s="9"/>
      <c r="N11" s="9"/>
      <c r="O11" s="9"/>
      <c r="P11" s="10"/>
    </row>
    <row r="12" spans="2:32" x14ac:dyDescent="0.25">
      <c r="B12" s="32"/>
      <c r="C12" s="39" t="s">
        <v>6</v>
      </c>
      <c r="D12" s="30">
        <f>F11</f>
        <v>46043</v>
      </c>
      <c r="E12" s="31">
        <f>LARGE(E13:E14,1)</f>
        <v>90</v>
      </c>
      <c r="F12" s="27">
        <f t="shared" si="0"/>
        <v>46133</v>
      </c>
      <c r="G12" s="28"/>
      <c r="H12" s="9"/>
      <c r="I12" s="9"/>
      <c r="J12" s="9"/>
      <c r="K12" s="9"/>
      <c r="L12" s="9"/>
      <c r="M12" s="9"/>
      <c r="N12" s="9"/>
      <c r="O12" s="9"/>
      <c r="P12" s="10"/>
    </row>
    <row r="13" spans="2:32" x14ac:dyDescent="0.25">
      <c r="B13" s="33"/>
      <c r="C13" s="39" t="s">
        <v>7</v>
      </c>
      <c r="D13" s="30">
        <f>D12</f>
        <v>46043</v>
      </c>
      <c r="E13" s="31">
        <v>30</v>
      </c>
      <c r="F13" s="27">
        <f t="shared" si="0"/>
        <v>46073</v>
      </c>
      <c r="G13" s="28"/>
      <c r="H13" s="9"/>
      <c r="I13" s="9"/>
      <c r="J13" s="9"/>
      <c r="K13" s="9"/>
      <c r="L13" s="9"/>
      <c r="M13" s="9"/>
      <c r="N13" s="9"/>
      <c r="O13" s="9"/>
      <c r="P13" s="10"/>
    </row>
    <row r="14" spans="2:32" x14ac:dyDescent="0.25">
      <c r="B14" s="32"/>
      <c r="C14" s="40" t="s">
        <v>29</v>
      </c>
      <c r="D14" s="30">
        <f>D13</f>
        <v>46043</v>
      </c>
      <c r="E14" s="31">
        <v>90</v>
      </c>
      <c r="F14" s="27">
        <f t="shared" si="0"/>
        <v>46133</v>
      </c>
      <c r="G14" s="28"/>
      <c r="H14" s="9"/>
      <c r="I14" s="9"/>
      <c r="J14" s="9"/>
      <c r="K14" s="9"/>
      <c r="L14" s="9"/>
      <c r="M14" s="9"/>
      <c r="N14" s="9"/>
      <c r="O14" s="9"/>
      <c r="P14" s="10"/>
    </row>
    <row r="15" spans="2:32" x14ac:dyDescent="0.25">
      <c r="B15" s="33"/>
      <c r="C15" s="39" t="s">
        <v>8</v>
      </c>
      <c r="D15" s="30">
        <f>F14</f>
        <v>46133</v>
      </c>
      <c r="E15" s="31">
        <f>SUM(E16:E18)</f>
        <v>50</v>
      </c>
      <c r="F15" s="27">
        <f t="shared" si="0"/>
        <v>46183</v>
      </c>
      <c r="G15" s="28"/>
      <c r="H15" s="9"/>
      <c r="I15" s="9"/>
      <c r="J15" s="9"/>
      <c r="K15" s="9"/>
      <c r="L15" s="9"/>
      <c r="M15" s="9"/>
      <c r="N15" s="9"/>
      <c r="O15" s="9"/>
      <c r="P15" s="10"/>
    </row>
    <row r="16" spans="2:32" x14ac:dyDescent="0.25">
      <c r="B16" s="32"/>
      <c r="C16" s="40" t="s">
        <v>27</v>
      </c>
      <c r="D16" s="30">
        <f>D15</f>
        <v>46133</v>
      </c>
      <c r="E16" s="31">
        <v>30</v>
      </c>
      <c r="F16" s="27">
        <f t="shared" si="0"/>
        <v>46163</v>
      </c>
      <c r="G16" s="28"/>
      <c r="H16" s="9"/>
      <c r="I16" s="9"/>
      <c r="J16" s="9"/>
      <c r="K16" s="9"/>
      <c r="L16" s="9"/>
      <c r="M16" s="9"/>
      <c r="N16" s="9"/>
      <c r="O16" s="9"/>
      <c r="P16" s="10"/>
    </row>
    <row r="17" spans="2:16" x14ac:dyDescent="0.25">
      <c r="B17" s="33"/>
      <c r="C17" s="40" t="s">
        <v>26</v>
      </c>
      <c r="D17" s="30">
        <f>D16</f>
        <v>46133</v>
      </c>
      <c r="E17" s="31">
        <v>10</v>
      </c>
      <c r="F17" s="27">
        <f t="shared" si="0"/>
        <v>46143</v>
      </c>
      <c r="G17" s="28"/>
      <c r="H17" s="9"/>
      <c r="I17" s="9"/>
      <c r="J17" s="9"/>
      <c r="K17" s="9"/>
      <c r="L17" s="9"/>
      <c r="M17" s="9"/>
      <c r="N17" s="9"/>
      <c r="O17" s="9"/>
      <c r="P17" s="10"/>
    </row>
    <row r="18" spans="2:16" x14ac:dyDescent="0.25">
      <c r="B18" s="32"/>
      <c r="C18" s="40" t="s">
        <v>25</v>
      </c>
      <c r="D18" s="30">
        <f>F17</f>
        <v>46143</v>
      </c>
      <c r="E18" s="31">
        <v>10</v>
      </c>
      <c r="F18" s="27">
        <f>E18+D18</f>
        <v>46153</v>
      </c>
      <c r="G18" s="28"/>
      <c r="H18" s="9"/>
      <c r="I18" s="9"/>
      <c r="J18" s="9"/>
      <c r="K18" s="9"/>
      <c r="L18" s="9"/>
      <c r="M18" s="9"/>
      <c r="N18" s="9"/>
      <c r="O18" s="9"/>
      <c r="P18" s="10"/>
    </row>
    <row r="19" spans="2:16" x14ac:dyDescent="0.25">
      <c r="B19" s="32"/>
      <c r="C19" s="39" t="s">
        <v>9</v>
      </c>
      <c r="D19" s="30">
        <f>F18</f>
        <v>46153</v>
      </c>
      <c r="E19" s="31">
        <v>140</v>
      </c>
      <c r="F19" s="27">
        <f t="shared" si="0"/>
        <v>46293</v>
      </c>
      <c r="G19" s="28"/>
      <c r="H19" s="9"/>
      <c r="I19" s="9"/>
      <c r="J19" s="9"/>
      <c r="K19" s="9"/>
      <c r="L19" s="9"/>
      <c r="M19" s="9"/>
      <c r="N19" s="9"/>
      <c r="O19" s="9"/>
      <c r="P19" s="10"/>
    </row>
    <row r="20" spans="2:16" x14ac:dyDescent="0.25">
      <c r="B20" s="32"/>
      <c r="C20" s="39" t="s">
        <v>17</v>
      </c>
      <c r="D20" s="30">
        <f>D19</f>
        <v>46153</v>
      </c>
      <c r="E20" s="31">
        <v>140</v>
      </c>
      <c r="F20" s="27">
        <f t="shared" si="0"/>
        <v>46293</v>
      </c>
      <c r="G20" s="28"/>
      <c r="H20" s="9"/>
      <c r="I20" s="9"/>
      <c r="J20" s="9"/>
      <c r="K20" s="9"/>
      <c r="L20" s="9"/>
      <c r="M20" s="9"/>
      <c r="N20" s="9"/>
      <c r="O20" s="9"/>
      <c r="P20" s="10"/>
    </row>
    <row r="21" spans="2:16" x14ac:dyDescent="0.25">
      <c r="B21" s="33"/>
      <c r="C21" s="40" t="s">
        <v>18</v>
      </c>
      <c r="D21" s="30">
        <f>D20</f>
        <v>46153</v>
      </c>
      <c r="E21" s="31">
        <v>20</v>
      </c>
      <c r="F21" s="27">
        <f t="shared" si="0"/>
        <v>46173</v>
      </c>
      <c r="G21" s="28"/>
      <c r="H21" s="9"/>
      <c r="I21" s="9"/>
      <c r="J21" s="9"/>
      <c r="K21" s="9"/>
      <c r="L21" s="9"/>
      <c r="M21" s="9"/>
      <c r="N21" s="9"/>
      <c r="O21" s="9"/>
      <c r="P21" s="10"/>
    </row>
    <row r="22" spans="2:16" x14ac:dyDescent="0.25">
      <c r="B22" s="32"/>
      <c r="C22" s="40" t="s">
        <v>19</v>
      </c>
      <c r="D22" s="30">
        <f>F21</f>
        <v>46173</v>
      </c>
      <c r="E22" s="31">
        <v>20</v>
      </c>
      <c r="F22" s="27">
        <f t="shared" si="0"/>
        <v>46193</v>
      </c>
      <c r="G22" s="28"/>
      <c r="H22" s="9"/>
      <c r="I22" s="9"/>
      <c r="J22" s="9"/>
      <c r="K22" s="9"/>
      <c r="L22" s="9"/>
      <c r="M22" s="9"/>
      <c r="N22" s="9"/>
      <c r="O22" s="9"/>
      <c r="P22" s="10"/>
    </row>
    <row r="23" spans="2:16" ht="27.2" x14ac:dyDescent="0.25">
      <c r="B23" s="33"/>
      <c r="C23" s="40" t="s">
        <v>33</v>
      </c>
      <c r="D23" s="30">
        <f>F22</f>
        <v>46193</v>
      </c>
      <c r="E23" s="31">
        <v>20</v>
      </c>
      <c r="F23" s="27">
        <f t="shared" si="0"/>
        <v>46213</v>
      </c>
      <c r="G23" s="28"/>
      <c r="H23" s="9"/>
      <c r="I23" s="9"/>
      <c r="J23" s="9"/>
      <c r="K23" s="9"/>
      <c r="L23" s="9"/>
      <c r="M23" s="9"/>
      <c r="N23" s="9"/>
      <c r="O23" s="9"/>
      <c r="P23" s="10"/>
    </row>
    <row r="24" spans="2:16" x14ac:dyDescent="0.25">
      <c r="B24" s="33"/>
      <c r="C24" s="40" t="s">
        <v>20</v>
      </c>
      <c r="D24" s="30">
        <f>F23</f>
        <v>46213</v>
      </c>
      <c r="E24" s="31">
        <v>10</v>
      </c>
      <c r="F24" s="27">
        <f t="shared" si="0"/>
        <v>46223</v>
      </c>
      <c r="G24" s="28"/>
      <c r="H24" s="9"/>
      <c r="I24" s="9"/>
      <c r="J24" s="9"/>
      <c r="K24" s="9"/>
      <c r="L24" s="9"/>
      <c r="M24" s="9"/>
      <c r="N24" s="9"/>
      <c r="O24" s="9"/>
      <c r="P24" s="10"/>
    </row>
    <row r="25" spans="2:16" x14ac:dyDescent="0.25">
      <c r="B25" s="32"/>
      <c r="C25" s="40" t="s">
        <v>21</v>
      </c>
      <c r="D25" s="30">
        <f>D24</f>
        <v>46213</v>
      </c>
      <c r="E25" s="31">
        <v>15</v>
      </c>
      <c r="F25" s="27">
        <f t="shared" si="0"/>
        <v>46228</v>
      </c>
      <c r="G25" s="28"/>
      <c r="H25" s="9"/>
      <c r="I25" s="9"/>
      <c r="J25" s="9"/>
      <c r="K25" s="9"/>
      <c r="L25" s="9"/>
      <c r="M25" s="9"/>
      <c r="N25" s="9"/>
      <c r="O25" s="9"/>
      <c r="P25" s="10"/>
    </row>
    <row r="26" spans="2:16" x14ac:dyDescent="0.25">
      <c r="B26" s="33"/>
      <c r="C26" s="40" t="s">
        <v>22</v>
      </c>
      <c r="D26" s="30">
        <f>F25</f>
        <v>46228</v>
      </c>
      <c r="E26" s="31">
        <v>5</v>
      </c>
      <c r="F26" s="27">
        <f t="shared" si="0"/>
        <v>46233</v>
      </c>
      <c r="G26" s="28"/>
      <c r="H26" s="9"/>
      <c r="I26" s="9"/>
      <c r="J26" s="9"/>
      <c r="K26" s="9"/>
      <c r="L26" s="9"/>
      <c r="M26" s="9"/>
      <c r="N26" s="9"/>
      <c r="O26" s="9"/>
      <c r="P26" s="10"/>
    </row>
    <row r="27" spans="2:16" x14ac:dyDescent="0.25">
      <c r="B27" s="32"/>
      <c r="C27" s="40" t="s">
        <v>23</v>
      </c>
      <c r="D27" s="30">
        <f>F26</f>
        <v>46233</v>
      </c>
      <c r="E27" s="31">
        <v>30</v>
      </c>
      <c r="F27" s="27">
        <f t="shared" si="0"/>
        <v>46263</v>
      </c>
      <c r="G27" s="28"/>
      <c r="H27" s="9"/>
      <c r="I27" s="9"/>
      <c r="J27" s="9"/>
      <c r="K27" s="9"/>
      <c r="L27" s="9"/>
      <c r="M27" s="9"/>
      <c r="N27" s="9"/>
      <c r="O27" s="9"/>
      <c r="P27" s="10"/>
    </row>
    <row r="28" spans="2:16" x14ac:dyDescent="0.25">
      <c r="B28" s="33"/>
      <c r="C28" s="40" t="s">
        <v>24</v>
      </c>
      <c r="D28" s="30">
        <f>F27</f>
        <v>46263</v>
      </c>
      <c r="E28" s="31">
        <v>30</v>
      </c>
      <c r="F28" s="27">
        <f t="shared" si="0"/>
        <v>46293</v>
      </c>
      <c r="G28" s="28"/>
      <c r="H28" s="9"/>
      <c r="I28" s="9"/>
      <c r="J28" s="9"/>
      <c r="K28" s="9"/>
      <c r="L28" s="9"/>
      <c r="M28" s="9"/>
      <c r="N28" s="9"/>
      <c r="O28" s="9"/>
      <c r="P28" s="10"/>
    </row>
    <row r="29" spans="2:16" x14ac:dyDescent="0.25">
      <c r="B29" s="32"/>
      <c r="C29" s="39" t="s">
        <v>10</v>
      </c>
      <c r="D29" s="30">
        <f>F28</f>
        <v>46293</v>
      </c>
      <c r="E29" s="31">
        <v>180</v>
      </c>
      <c r="F29" s="27">
        <f t="shared" si="0"/>
        <v>46473</v>
      </c>
      <c r="G29" s="28"/>
      <c r="H29" s="9"/>
      <c r="I29" s="9"/>
      <c r="J29" s="9"/>
      <c r="K29" s="9"/>
      <c r="L29" s="9"/>
      <c r="M29" s="9"/>
      <c r="N29" s="9"/>
      <c r="O29" s="9"/>
      <c r="P29" s="10"/>
    </row>
    <row r="30" spans="2:16" x14ac:dyDescent="0.25">
      <c r="B30" s="32"/>
      <c r="C30" s="39" t="s">
        <v>11</v>
      </c>
      <c r="D30" s="30">
        <f>F29</f>
        <v>46473</v>
      </c>
      <c r="E30" s="31">
        <v>365</v>
      </c>
      <c r="F30" s="27">
        <f t="shared" si="0"/>
        <v>46838</v>
      </c>
      <c r="G30" s="28"/>
      <c r="H30" s="9"/>
      <c r="I30" s="9"/>
      <c r="J30" s="9"/>
      <c r="K30" s="9"/>
      <c r="L30" s="9"/>
      <c r="M30" s="9"/>
      <c r="N30" s="9"/>
      <c r="O30" s="9"/>
      <c r="P30" s="10"/>
    </row>
    <row r="31" spans="2:16" x14ac:dyDescent="0.25">
      <c r="B31" s="32"/>
      <c r="C31" s="40" t="s">
        <v>30</v>
      </c>
      <c r="D31" s="30">
        <f>D30</f>
        <v>46473</v>
      </c>
      <c r="E31" s="31">
        <f>E30</f>
        <v>365</v>
      </c>
      <c r="F31" s="27">
        <f t="shared" si="0"/>
        <v>46838</v>
      </c>
      <c r="G31" s="28"/>
      <c r="H31" s="9"/>
      <c r="I31" s="9"/>
      <c r="J31" s="9"/>
      <c r="K31" s="9"/>
      <c r="L31" s="9"/>
      <c r="M31" s="9"/>
      <c r="N31" s="9"/>
      <c r="O31" s="9"/>
      <c r="P31" s="10"/>
    </row>
    <row r="32" spans="2:16" x14ac:dyDescent="0.25">
      <c r="B32" s="33"/>
      <c r="C32" s="40"/>
      <c r="D32" s="30"/>
      <c r="E32" s="31"/>
      <c r="F32" s="29"/>
      <c r="G32" s="28"/>
      <c r="H32" s="9"/>
      <c r="I32" s="9"/>
      <c r="J32" s="9"/>
      <c r="K32" s="9"/>
      <c r="L32" s="9"/>
      <c r="M32" s="9"/>
      <c r="N32" s="9"/>
      <c r="O32" s="9"/>
      <c r="P32" s="10"/>
    </row>
    <row r="33" spans="2:16" x14ac:dyDescent="0.25">
      <c r="B33" s="32"/>
      <c r="C33" s="40"/>
      <c r="D33" s="30"/>
      <c r="E33" s="31"/>
      <c r="F33" s="29"/>
      <c r="G33" s="28"/>
      <c r="H33" s="9"/>
      <c r="I33" s="9"/>
      <c r="J33" s="9"/>
      <c r="K33" s="9"/>
      <c r="L33" s="9"/>
      <c r="M33" s="9"/>
      <c r="N33" s="9"/>
      <c r="O33" s="9"/>
      <c r="P33" s="10"/>
    </row>
    <row r="34" spans="2:16" x14ac:dyDescent="0.25">
      <c r="B34" s="33"/>
      <c r="C34" s="40"/>
      <c r="D34" s="30"/>
      <c r="E34" s="31"/>
      <c r="F34" s="29"/>
      <c r="G34" s="28"/>
      <c r="H34" s="9"/>
      <c r="I34" s="9"/>
      <c r="J34" s="9"/>
      <c r="K34" s="9"/>
      <c r="L34" s="9"/>
      <c r="M34" s="9"/>
      <c r="N34" s="9"/>
      <c r="O34" s="9"/>
      <c r="P34" s="10"/>
    </row>
    <row r="35" spans="2:16" x14ac:dyDescent="0.25">
      <c r="B35" s="32"/>
      <c r="C35" s="40"/>
      <c r="D35" s="30"/>
      <c r="E35" s="31"/>
      <c r="F35" s="29"/>
      <c r="G35" s="28"/>
      <c r="H35" s="9"/>
      <c r="I35" s="9"/>
      <c r="J35" s="9"/>
      <c r="K35" s="9"/>
      <c r="L35" s="9"/>
      <c r="M35" s="9"/>
      <c r="N35" s="9"/>
      <c r="O35" s="9"/>
      <c r="P35" s="10"/>
    </row>
    <row r="36" spans="2:16" x14ac:dyDescent="0.25">
      <c r="B36" s="33"/>
      <c r="C36" s="40"/>
      <c r="D36" s="30"/>
      <c r="E36" s="31"/>
      <c r="F36" s="29"/>
      <c r="G36" s="28"/>
      <c r="H36" s="9"/>
      <c r="I36" s="9"/>
      <c r="J36" s="9"/>
      <c r="K36" s="9"/>
      <c r="L36" s="9"/>
      <c r="M36" s="9"/>
      <c r="N36" s="9"/>
      <c r="O36" s="9"/>
      <c r="P36" s="10"/>
    </row>
  </sheetData>
  <mergeCells count="5">
    <mergeCell ref="B7:B8"/>
    <mergeCell ref="C7:C8"/>
    <mergeCell ref="D7:D8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Físico Executado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Cossich Lavinas</dc:creator>
  <cp:lastModifiedBy>Eric Cossich Lavinas</cp:lastModifiedBy>
  <dcterms:created xsi:type="dcterms:W3CDTF">2025-10-05T04:02:13Z</dcterms:created>
  <dcterms:modified xsi:type="dcterms:W3CDTF">2025-10-05T04:09:02Z</dcterms:modified>
</cp:coreProperties>
</file>